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3\POLUGODIŠNJI IZVJEŠTAJ ZA 2023\materijal za spajanje\"/>
    </mc:Choice>
  </mc:AlternateContent>
  <bookViews>
    <workbookView xWindow="-120" yWindow="-120" windowWidth="29040" windowHeight="15840"/>
  </bookViews>
  <sheets>
    <sheet name="Izvršenje po organizacijskoj k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9" i="1" l="1"/>
  <c r="E11" i="1"/>
  <c r="E13" i="1"/>
  <c r="E14" i="1"/>
  <c r="E32" i="1"/>
  <c r="E34" i="1"/>
  <c r="E36" i="1"/>
  <c r="E38" i="1"/>
  <c r="E39" i="1"/>
  <c r="E41" i="1"/>
  <c r="E42" i="1"/>
  <c r="E43" i="1"/>
  <c r="E44" i="1"/>
  <c r="E45" i="1"/>
  <c r="E47" i="1"/>
  <c r="E49" i="1"/>
  <c r="E51" i="1"/>
  <c r="E53" i="1"/>
  <c r="E55" i="1"/>
  <c r="E57" i="1"/>
  <c r="E58" i="1"/>
  <c r="E59" i="1"/>
  <c r="E61" i="1"/>
  <c r="E62" i="1"/>
  <c r="E63" i="1"/>
  <c r="E64" i="1"/>
  <c r="E65" i="1"/>
  <c r="E66" i="1"/>
  <c r="E67" i="1"/>
  <c r="E68" i="1"/>
  <c r="E69" i="1"/>
  <c r="E70" i="1"/>
  <c r="E72" i="1"/>
  <c r="E73" i="1"/>
  <c r="E74" i="1"/>
  <c r="E76" i="1"/>
  <c r="D75" i="1"/>
  <c r="E75" i="1" s="1"/>
  <c r="D71" i="1"/>
  <c r="D60" i="1"/>
  <c r="D56" i="1"/>
  <c r="C60" i="1"/>
  <c r="C71" i="1"/>
  <c r="C75" i="1"/>
  <c r="C56" i="1"/>
  <c r="D54" i="1"/>
  <c r="E54" i="1" s="1"/>
  <c r="D52" i="1"/>
  <c r="E52" i="1" s="1"/>
  <c r="D50" i="1"/>
  <c r="D48" i="1"/>
  <c r="E48" i="1" s="1"/>
  <c r="D46" i="1"/>
  <c r="E46" i="1" s="1"/>
  <c r="D40" i="1"/>
  <c r="E40" i="1" s="1"/>
  <c r="D37" i="1"/>
  <c r="D35" i="1"/>
  <c r="E35" i="1" s="1"/>
  <c r="D33" i="1"/>
  <c r="E33" i="1" s="1"/>
  <c r="D10" i="1"/>
  <c r="D8" i="1"/>
  <c r="C54" i="1"/>
  <c r="C52" i="1"/>
  <c r="C50" i="1"/>
  <c r="C48" i="1"/>
  <c r="C46" i="1"/>
  <c r="C40" i="1"/>
  <c r="C37" i="1"/>
  <c r="C35" i="1"/>
  <c r="C33" i="1"/>
  <c r="C12" i="1"/>
  <c r="E12" i="1" s="1"/>
  <c r="C10" i="1"/>
  <c r="C8" i="1"/>
  <c r="E10" i="1" l="1"/>
  <c r="E71" i="1"/>
  <c r="E50" i="1"/>
  <c r="E56" i="1"/>
  <c r="E8" i="1"/>
  <c r="E37" i="1"/>
  <c r="E60" i="1"/>
  <c r="C7" i="1"/>
  <c r="D7" i="1"/>
  <c r="E7" i="1" l="1"/>
</calcChain>
</file>

<file path=xl/sharedStrings.xml><?xml version="1.0" encoding="utf-8"?>
<sst xmlns="http://schemas.openxmlformats.org/spreadsheetml/2006/main" count="130" uniqueCount="115">
  <si>
    <t>URED GRADONAČELNIKA</t>
  </si>
  <si>
    <t>GRADSKI URED ZA UNUTARNJU REVIZIJU I KONTROLU</t>
  </si>
  <si>
    <t>GRADSKI URED ZA MJESNU SAMOUPRAVU, CIVILNU ZAŠTITU I SIGURNOST</t>
  </si>
  <si>
    <t>GRADSKI URED ZA MJESNU SAMOUPRAVU - GRADSKE ČETVRTI</t>
  </si>
  <si>
    <t>JAVNA VATROGASNA POSTROJBA</t>
  </si>
  <si>
    <t>GRADSKI URED ZA OPĆU UPRAVU I IMOVINSKO-PRAVNE POSLOVE</t>
  </si>
  <si>
    <t>GRADSKI URED ZA FINANCIJE I JAVNU NABAVU</t>
  </si>
  <si>
    <t>GRADSKI URED ZA GOSPODARSTVO, EKOLOŠKU ODRŽIVOST I STRATEGIJSKO PLANIRANJE</t>
  </si>
  <si>
    <t>USTANOVE U POLJOPRIVREDI I ŠUMARSTVU</t>
  </si>
  <si>
    <t>GRADSKI URED ZA OBRAZOVANJE, SPORT I MLADE</t>
  </si>
  <si>
    <t>USTANOVE U PREDŠKOLSKOM ODGOJU I OBRAZOVANJU</t>
  </si>
  <si>
    <t>USTANOVE U OSNOVNOŠKOLSKOM OBRAZOVANJU</t>
  </si>
  <si>
    <t>USTANOVE U SREDNJOŠKOLSKOM OBRAZOVANJU</t>
  </si>
  <si>
    <t>USTANOVA UPRAVLJANJE SPORTSKIM OBJEKTIMA</t>
  </si>
  <si>
    <t>GRADSKI URED ZA OBNOVU, IZGRADNJU, PROSTORNO UREĐENJE, GRADITELJSTVO, KOMUNALNE POSLOVE I PROMET</t>
  </si>
  <si>
    <t>GRADSKI URED ZA UPRAVLJANJE IMOVINOM I STANOVANJE</t>
  </si>
  <si>
    <t>GRADSKI URED ZA KATASTAR I GEODETSKE POSLOVE</t>
  </si>
  <si>
    <t>GRADSKI ZAVOD ZA ZAŠTITU SPOMENIKA KULTURE I PRIRODE</t>
  </si>
  <si>
    <t>STRUČNA SLUŽBA GRADSKE SKUPŠTINE</t>
  </si>
  <si>
    <t>STRUČNA SLUŽBA GRADSKE UPRAVE</t>
  </si>
  <si>
    <t>ZAVOD ZA PROSTORNO UREĐENJE GRADA ZAGREBA</t>
  </si>
  <si>
    <t>RAZVOJNA AGENCIJA ZAGREB ZA KOORDINACIJU I POTICANJE REGIONALNOG RAZVOJA</t>
  </si>
  <si>
    <t>GRADSKI URED ZA SOCIJALNU ZAŠTITU, ZDRAVSTVO, BRANITELJE I OSOBE S INVALIDITETOM</t>
  </si>
  <si>
    <t>GRADSKI URED ZA SOCIJALNU ZAŠTITU,  ZDRAVSTVO, BRANITELJE I OSOBE S INVALIDITETOM</t>
  </si>
  <si>
    <t>CENTAR ZA PRUŽANJE USLUGA U ZAJEDNICI NOVI JELKOVEC</t>
  </si>
  <si>
    <t>CENTAR ZA PRUŽANJE USLUGA U ZAJEDNICI SAVJETOVALIŠTE LUKA RITZ</t>
  </si>
  <si>
    <t>CENTAR ZA REHABILITACIJU SILVER</t>
  </si>
  <si>
    <t>USTANOVA DOBRI DOM GRADA ZAGREBA</t>
  </si>
  <si>
    <t>DOM ZA DJECU I ODRASLE- ŽRTVE OBITELJSKOG NASILJA "DUGA-ZAGREB"</t>
  </si>
  <si>
    <t>MALI DOM - ZAGREB - DNEVNI CENTAR ZA REHABILITACIJU DJECE I MLADEŽI</t>
  </si>
  <si>
    <t>DOMOVI ZA STARIJE OSOBE</t>
  </si>
  <si>
    <t>JAVNOZDRAVSTVENE USTANOVE</t>
  </si>
  <si>
    <t>USTANOVA ZA SVEOBUHVATNU SKRB „TIGROVI“</t>
  </si>
  <si>
    <t>GRADSKI URED ZA KULTURU, MEĐUGRADSKU I MEĐUNARODNU SURADNJU I CIVILNO DRUŠTVO</t>
  </si>
  <si>
    <t>USTANOVE U KULTURI</t>
  </si>
  <si>
    <t>NACIONALNE MANJINE</t>
  </si>
  <si>
    <t>SLUŽBA ZA INFORMACIJSKI SUSTAV I TEHNIČKE POSLOVE</t>
  </si>
  <si>
    <t>Razdjel 001</t>
  </si>
  <si>
    <t>Glava 00101</t>
  </si>
  <si>
    <t>Razdjel 003</t>
  </si>
  <si>
    <t>Glava 00301</t>
  </si>
  <si>
    <t>Razdjel 005</t>
  </si>
  <si>
    <t>Glava 00501</t>
  </si>
  <si>
    <t>Glava 00502</t>
  </si>
  <si>
    <t>Glava 00503</t>
  </si>
  <si>
    <t>Razdjel 006</t>
  </si>
  <si>
    <t>Glava 00601</t>
  </si>
  <si>
    <t>Razdjel 007</t>
  </si>
  <si>
    <t>Glava 00701</t>
  </si>
  <si>
    <t>Razdjel 008</t>
  </si>
  <si>
    <t>Glava 00801</t>
  </si>
  <si>
    <t>Glava 00802</t>
  </si>
  <si>
    <t>Razdjel 009</t>
  </si>
  <si>
    <t>Glava 00901</t>
  </si>
  <si>
    <t>Glava 00902</t>
  </si>
  <si>
    <t>Glava 00903</t>
  </si>
  <si>
    <t>Glava 00904</t>
  </si>
  <si>
    <t>Glava 00905</t>
  </si>
  <si>
    <t>Razdjel 012</t>
  </si>
  <si>
    <t>Glava 01201</t>
  </si>
  <si>
    <t>Razdjel 013</t>
  </si>
  <si>
    <t>Glava 01301</t>
  </si>
  <si>
    <t>Razdjel 014</t>
  </si>
  <si>
    <t>Glava 01401</t>
  </si>
  <si>
    <t>Razdjel 017</t>
  </si>
  <si>
    <t>Glava 01701</t>
  </si>
  <si>
    <t>Razdjel 018</t>
  </si>
  <si>
    <t>Glava 01801</t>
  </si>
  <si>
    <t>Razdjel 020</t>
  </si>
  <si>
    <t>Glava 02001</t>
  </si>
  <si>
    <t>Glava 02002</t>
  </si>
  <si>
    <t>Glava 02003</t>
  </si>
  <si>
    <t>Razdjel 021</t>
  </si>
  <si>
    <t>Glava 02101</t>
  </si>
  <si>
    <t>Razdjel 024</t>
  </si>
  <si>
    <t>Glava 02401</t>
  </si>
  <si>
    <t>Glava 02402</t>
  </si>
  <si>
    <t>Glava 02403</t>
  </si>
  <si>
    <t>Razdjel 033</t>
  </si>
  <si>
    <t>Glava 03301</t>
  </si>
  <si>
    <t>BROJČANA OZNAKA I NAZIV</t>
  </si>
  <si>
    <t>IZVORNI PLAN
2023.</t>
  </si>
  <si>
    <t>IZVRŠENJE
 I. - VI. 2023.</t>
  </si>
  <si>
    <t>INDEKS</t>
  </si>
  <si>
    <t>UKUPNI RASHODI/IZDACI</t>
  </si>
  <si>
    <t>II. POSEBNI DIO</t>
  </si>
  <si>
    <t>IZVJEŠTAJ PO ORGANIZACIJSKOJ KLASIFIKACIJI</t>
  </si>
  <si>
    <t>01 GRADSKA ČETVRT DONJI GRAD</t>
  </si>
  <si>
    <t>02 GRADSKA ČETVRT GORNJI GRAD - MEDVEŠČAK</t>
  </si>
  <si>
    <t>03 GRADSKA ČETVRT - TRNJE</t>
  </si>
  <si>
    <t>04 GRADSKA ČETVRT MAKSIMIR</t>
  </si>
  <si>
    <t>05 GRADSKA ČETVRT - PEŠČENICA - ŽITNJAK</t>
  </si>
  <si>
    <t>06 GRADSKA ČETVRT NOVI ZAGREB - ISTOK</t>
  </si>
  <si>
    <t>07 GRADSKA ČETVRT NOVI ZAGREB - ZAPAD</t>
  </si>
  <si>
    <t>08 GRADSKA ČETVRT TREŠNJEVKA - SJEVER</t>
  </si>
  <si>
    <t>09 GRADSKA ČETVRT TREŠNJEVKA - JUG</t>
  </si>
  <si>
    <t>10 GRADSKA ČETVRT ČRNOMEREC</t>
  </si>
  <si>
    <t>11 GRADSKA ČETVRT GORNJA DUBRAVA</t>
  </si>
  <si>
    <t>12 GRADSKA ČETVRT DONJA DUBRAVA</t>
  </si>
  <si>
    <t>13 GRADSKA ČETVRT STENJEVEC</t>
  </si>
  <si>
    <t>14 GRADSKA ČETVRT PODSUSED - VRAPČE</t>
  </si>
  <si>
    <t>15 GRADSKA ČETVRT PODSLJEME</t>
  </si>
  <si>
    <t>16 GRADSKA ČETVRT SESVETE</t>
  </si>
  <si>
    <t>17 GRADSKA ČETVRT BREZOVICA</t>
  </si>
  <si>
    <t>Glava 02102</t>
  </si>
  <si>
    <t>Glava 02103</t>
  </si>
  <si>
    <t>Glava 02104</t>
  </si>
  <si>
    <t>Glava 02105</t>
  </si>
  <si>
    <t>Glava 02106</t>
  </si>
  <si>
    <t>Glava 02107</t>
  </si>
  <si>
    <t>Glava 02108</t>
  </si>
  <si>
    <t>Glava 02109</t>
  </si>
  <si>
    <t>Glava 02110</t>
  </si>
  <si>
    <t>EUR</t>
  </si>
  <si>
    <t>4=3/2*100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</si>
</sst>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Fill="1"/>
    <xf numFmtId="4" fontId="2" fillId="0" borderId="1" xfId="0" applyNumberFormat="1" applyFont="1" applyFill="1" applyBorder="1" applyAlignment="1" applyProtection="1">
      <alignment horizontal="right"/>
    </xf>
    <xf numFmtId="4" fontId="1" fillId="0" borderId="2" xfId="0" applyNumberFormat="1" applyFont="1" applyFill="1" applyBorder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/>
    </xf>
    <xf numFmtId="4" fontId="1" fillId="0" borderId="3" xfId="0" applyNumberFormat="1" applyFont="1" applyFill="1" applyBorder="1" applyAlignment="1" applyProtection="1">
      <alignment horizontal="right"/>
    </xf>
    <xf numFmtId="4" fontId="1" fillId="0" borderId="4" xfId="0" applyNumberFormat="1" applyFont="1" applyFill="1" applyBorder="1" applyAlignment="1" applyProtection="1">
      <alignment horizontal="right"/>
    </xf>
    <xf numFmtId="0" fontId="2" fillId="0" borderId="5" xfId="0" applyFont="1" applyFill="1" applyBorder="1"/>
    <xf numFmtId="0" fontId="1" fillId="0" borderId="6" xfId="0" applyFont="1" applyFill="1" applyBorder="1"/>
    <xf numFmtId="0" fontId="2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2" fillId="0" borderId="9" xfId="0" applyFont="1" applyFill="1" applyBorder="1" applyAlignment="1" applyProtection="1">
      <alignment horizontal="left"/>
    </xf>
    <xf numFmtId="0" fontId="1" fillId="0" borderId="10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/>
    </xf>
    <xf numFmtId="0" fontId="1" fillId="0" borderId="11" xfId="0" applyFont="1" applyFill="1" applyBorder="1" applyAlignment="1" applyProtection="1">
      <alignment horizontal="left"/>
    </xf>
    <xf numFmtId="0" fontId="1" fillId="0" borderId="12" xfId="0" applyFont="1" applyFill="1" applyBorder="1" applyAlignment="1" applyProtection="1">
      <alignment horizontal="left"/>
    </xf>
    <xf numFmtId="0" fontId="2" fillId="0" borderId="0" xfId="0" applyFont="1" applyFill="1" applyBorder="1"/>
    <xf numFmtId="4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0" fontId="2" fillId="2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/>
    <xf numFmtId="4" fontId="2" fillId="2" borderId="13" xfId="0" applyNumberFormat="1" applyFont="1" applyFill="1" applyBorder="1" applyAlignment="1" applyProtection="1">
      <alignment horizontal="right"/>
    </xf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wrapText="1"/>
    </xf>
    <xf numFmtId="3" fontId="1" fillId="0" borderId="0" xfId="0" applyNumberFormat="1" applyFont="1" applyFill="1"/>
    <xf numFmtId="3" fontId="2" fillId="2" borderId="13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/>
    </xf>
    <xf numFmtId="3" fontId="2" fillId="2" borderId="13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3" fontId="1" fillId="0" borderId="2" xfId="0" applyNumberFormat="1" applyFont="1" applyFill="1" applyBorder="1" applyAlignment="1" applyProtection="1">
      <alignment horizontal="right"/>
    </xf>
    <xf numFmtId="3" fontId="2" fillId="0" borderId="2" xfId="0" applyNumberFormat="1" applyFont="1" applyFill="1" applyBorder="1" applyAlignment="1" applyProtection="1">
      <alignment horizontal="right"/>
    </xf>
    <xf numFmtId="3" fontId="1" fillId="0" borderId="3" xfId="0" applyNumberFormat="1" applyFont="1" applyFill="1" applyBorder="1" applyAlignment="1" applyProtection="1">
      <alignment horizontal="right"/>
    </xf>
    <xf numFmtId="3" fontId="1" fillId="0" borderId="4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workbookViewId="0">
      <selection activeCell="E7" sqref="E7"/>
    </sheetView>
  </sheetViews>
  <sheetFormatPr defaultRowHeight="12.75" x14ac:dyDescent="0.2"/>
  <cols>
    <col min="1" max="1" width="12.5703125" style="1" customWidth="1"/>
    <col min="2" max="2" width="109.85546875" style="1" customWidth="1"/>
    <col min="3" max="3" width="20.7109375" style="31" customWidth="1"/>
    <col min="4" max="4" width="20.7109375" style="1" customWidth="1"/>
    <col min="5" max="5" width="10" style="1" customWidth="1"/>
    <col min="6" max="6" width="9.140625" style="1"/>
    <col min="7" max="7" width="15.7109375" style="1" customWidth="1"/>
    <col min="8" max="8" width="13.85546875" style="1" customWidth="1"/>
    <col min="9" max="16384" width="9.140625" style="1"/>
  </cols>
  <sheetData>
    <row r="1" spans="1:8" x14ac:dyDescent="0.2">
      <c r="A1" s="28" t="s">
        <v>85</v>
      </c>
      <c r="B1" s="28"/>
      <c r="C1" s="28"/>
      <c r="D1" s="28"/>
      <c r="E1" s="28"/>
    </row>
    <row r="2" spans="1:8" x14ac:dyDescent="0.2">
      <c r="A2" s="28" t="s">
        <v>86</v>
      </c>
      <c r="B2" s="28"/>
      <c r="C2" s="28"/>
      <c r="D2" s="28"/>
      <c r="E2" s="28"/>
    </row>
    <row r="4" spans="1:8" x14ac:dyDescent="0.2">
      <c r="E4" s="27" t="s">
        <v>113</v>
      </c>
    </row>
    <row r="5" spans="1:8" s="3" customFormat="1" ht="25.5" x14ac:dyDescent="0.2">
      <c r="A5" s="29" t="s">
        <v>80</v>
      </c>
      <c r="B5" s="29"/>
      <c r="C5" s="32" t="s">
        <v>81</v>
      </c>
      <c r="D5" s="23" t="s">
        <v>82</v>
      </c>
      <c r="E5" s="23" t="s">
        <v>83</v>
      </c>
    </row>
    <row r="6" spans="1:8" s="4" customFormat="1" ht="9.75" customHeight="1" x14ac:dyDescent="0.2">
      <c r="A6" s="30">
        <v>1</v>
      </c>
      <c r="B6" s="30"/>
      <c r="C6" s="33">
        <v>2</v>
      </c>
      <c r="D6" s="24">
        <v>3</v>
      </c>
      <c r="E6" s="24" t="s">
        <v>114</v>
      </c>
    </row>
    <row r="7" spans="1:8" s="2" customFormat="1" x14ac:dyDescent="0.2">
      <c r="A7" s="25" t="s">
        <v>84</v>
      </c>
      <c r="B7" s="25"/>
      <c r="C7" s="34">
        <f>+C8+C10+C12+C33+C35+C37+C40+C46+C48+C50+C52+C54+C56+C60+C71+C75</f>
        <v>2165313400</v>
      </c>
      <c r="D7" s="26">
        <f>+D8+D10+D12+D33+D35+D37+D40+D46+D48+D50+D52+D54+D56+D60+D71+D75</f>
        <v>983670826.99999988</v>
      </c>
      <c r="E7" s="26">
        <f>SUM(D7/C7*100)</f>
        <v>45.428565998806448</v>
      </c>
    </row>
    <row r="8" spans="1:8" s="2" customFormat="1" x14ac:dyDescent="0.2">
      <c r="A8" s="15" t="s">
        <v>37</v>
      </c>
      <c r="B8" s="10" t="s">
        <v>0</v>
      </c>
      <c r="C8" s="35">
        <f>+C9</f>
        <v>3682000</v>
      </c>
      <c r="D8" s="5">
        <f>+D9</f>
        <v>1286172.07</v>
      </c>
      <c r="E8" s="5">
        <f>SUM(D8/C8*100)</f>
        <v>34.931343563280826</v>
      </c>
    </row>
    <row r="9" spans="1:8" x14ac:dyDescent="0.2">
      <c r="A9" s="16" t="s">
        <v>38</v>
      </c>
      <c r="B9" s="11" t="s">
        <v>0</v>
      </c>
      <c r="C9" s="36">
        <v>3682000</v>
      </c>
      <c r="D9" s="6">
        <v>1286172.07</v>
      </c>
      <c r="E9" s="6">
        <f t="shared" ref="E9:E76" si="0">SUM(D9/C9*100)</f>
        <v>34.931343563280826</v>
      </c>
    </row>
    <row r="10" spans="1:8" s="2" customFormat="1" x14ac:dyDescent="0.2">
      <c r="A10" s="17" t="s">
        <v>39</v>
      </c>
      <c r="B10" s="12" t="s">
        <v>1</v>
      </c>
      <c r="C10" s="37">
        <f>+C11</f>
        <v>1025000</v>
      </c>
      <c r="D10" s="7">
        <f>+D11</f>
        <v>482920.29</v>
      </c>
      <c r="E10" s="7">
        <f t="shared" si="0"/>
        <v>47.114174634146337</v>
      </c>
    </row>
    <row r="11" spans="1:8" x14ac:dyDescent="0.2">
      <c r="A11" s="16" t="s">
        <v>40</v>
      </c>
      <c r="B11" s="11" t="s">
        <v>1</v>
      </c>
      <c r="C11" s="36">
        <v>1025000</v>
      </c>
      <c r="D11" s="6">
        <v>482920.29</v>
      </c>
      <c r="E11" s="6">
        <f t="shared" si="0"/>
        <v>47.114174634146337</v>
      </c>
    </row>
    <row r="12" spans="1:8" s="2" customFormat="1" x14ac:dyDescent="0.2">
      <c r="A12" s="17" t="s">
        <v>41</v>
      </c>
      <c r="B12" s="12" t="s">
        <v>2</v>
      </c>
      <c r="C12" s="37">
        <f>+C13+C14+C32</f>
        <v>170752300</v>
      </c>
      <c r="D12" s="7">
        <v>94300222.299999997</v>
      </c>
      <c r="E12" s="7">
        <f t="shared" si="0"/>
        <v>55.226326263247991</v>
      </c>
      <c r="G12" s="20"/>
      <c r="H12" s="20"/>
    </row>
    <row r="13" spans="1:8" x14ac:dyDescent="0.2">
      <c r="A13" s="16" t="s">
        <v>42</v>
      </c>
      <c r="B13" s="11" t="s">
        <v>2</v>
      </c>
      <c r="C13" s="36">
        <v>77457000</v>
      </c>
      <c r="D13" s="6">
        <v>61965682.840000004</v>
      </c>
      <c r="E13" s="6">
        <f t="shared" si="0"/>
        <v>80.000106949662396</v>
      </c>
      <c r="G13" s="21"/>
      <c r="H13" s="21"/>
    </row>
    <row r="14" spans="1:8" x14ac:dyDescent="0.2">
      <c r="A14" s="16" t="s">
        <v>43</v>
      </c>
      <c r="B14" s="11" t="s">
        <v>3</v>
      </c>
      <c r="C14" s="36">
        <f>+C15+C16+C17+C18+C19+C20+C21+C22+C23+C24+C25+C26+C27+C28+C29+C30+C31</f>
        <v>79700000</v>
      </c>
      <c r="D14" s="6">
        <f>+D15+D16+D17+D18+D19+D20+D21+D22+D23+D24+D25+D26+D27+D28+D29+D30+D31</f>
        <v>26054075.759999998</v>
      </c>
      <c r="E14" s="6">
        <f t="shared" si="0"/>
        <v>32.690182885821827</v>
      </c>
      <c r="G14" s="22"/>
      <c r="H14" s="22"/>
    </row>
    <row r="15" spans="1:8" x14ac:dyDescent="0.2">
      <c r="A15" s="16" t="s">
        <v>87</v>
      </c>
      <c r="B15" s="11"/>
      <c r="C15" s="36">
        <v>3785540</v>
      </c>
      <c r="D15" s="6">
        <v>1418381.1</v>
      </c>
      <c r="E15" s="6">
        <f t="shared" si="0"/>
        <v>37.468395526133655</v>
      </c>
      <c r="G15" s="22"/>
      <c r="H15" s="22"/>
    </row>
    <row r="16" spans="1:8" x14ac:dyDescent="0.2">
      <c r="A16" s="16" t="s">
        <v>88</v>
      </c>
      <c r="B16" s="11"/>
      <c r="C16" s="36">
        <v>3236300</v>
      </c>
      <c r="D16" s="6">
        <v>1537495.91</v>
      </c>
      <c r="E16" s="6">
        <f t="shared" si="0"/>
        <v>47.507830238235023</v>
      </c>
    </row>
    <row r="17" spans="1:5" x14ac:dyDescent="0.2">
      <c r="A17" s="16" t="s">
        <v>89</v>
      </c>
      <c r="B17" s="11"/>
      <c r="C17" s="36">
        <v>4549560</v>
      </c>
      <c r="D17" s="6">
        <v>1547100.7</v>
      </c>
      <c r="E17" s="6">
        <f t="shared" si="0"/>
        <v>34.005501630926943</v>
      </c>
    </row>
    <row r="18" spans="1:5" x14ac:dyDescent="0.2">
      <c r="A18" s="16" t="s">
        <v>90</v>
      </c>
      <c r="B18" s="11"/>
      <c r="C18" s="36">
        <v>4077400</v>
      </c>
      <c r="D18" s="6">
        <v>1617413.27</v>
      </c>
      <c r="E18" s="6">
        <f t="shared" si="0"/>
        <v>39.667760582724284</v>
      </c>
    </row>
    <row r="19" spans="1:5" x14ac:dyDescent="0.2">
      <c r="A19" s="16" t="s">
        <v>91</v>
      </c>
      <c r="B19" s="11"/>
      <c r="C19" s="36">
        <v>6718560</v>
      </c>
      <c r="D19" s="6">
        <v>2175931.09</v>
      </c>
      <c r="E19" s="6">
        <f t="shared" si="0"/>
        <v>32.386866977447546</v>
      </c>
    </row>
    <row r="20" spans="1:5" x14ac:dyDescent="0.2">
      <c r="A20" s="16" t="s">
        <v>92</v>
      </c>
      <c r="B20" s="11"/>
      <c r="C20" s="36">
        <v>5708780</v>
      </c>
      <c r="D20" s="6">
        <v>1671609.4</v>
      </c>
      <c r="E20" s="6">
        <f t="shared" si="0"/>
        <v>29.281377106842442</v>
      </c>
    </row>
    <row r="21" spans="1:5" x14ac:dyDescent="0.2">
      <c r="A21" s="16" t="s">
        <v>93</v>
      </c>
      <c r="B21" s="11"/>
      <c r="C21" s="36">
        <v>7182800</v>
      </c>
      <c r="D21" s="6">
        <v>1965041.26</v>
      </c>
      <c r="E21" s="6">
        <f t="shared" si="0"/>
        <v>27.357593974494627</v>
      </c>
    </row>
    <row r="22" spans="1:5" x14ac:dyDescent="0.2">
      <c r="A22" s="16" t="s">
        <v>94</v>
      </c>
      <c r="B22" s="11"/>
      <c r="C22" s="36">
        <v>3674430</v>
      </c>
      <c r="D22" s="6">
        <v>1307341.7</v>
      </c>
      <c r="E22" s="6">
        <f t="shared" si="0"/>
        <v>35.57944225362845</v>
      </c>
    </row>
    <row r="23" spans="1:5" x14ac:dyDescent="0.2">
      <c r="A23" s="16" t="s">
        <v>95</v>
      </c>
      <c r="B23" s="11"/>
      <c r="C23" s="36">
        <v>4907310</v>
      </c>
      <c r="D23" s="6">
        <v>1577193.91</v>
      </c>
      <c r="E23" s="6">
        <f t="shared" si="0"/>
        <v>32.139683655607655</v>
      </c>
    </row>
    <row r="24" spans="1:5" x14ac:dyDescent="0.2">
      <c r="A24" s="16" t="s">
        <v>96</v>
      </c>
      <c r="B24" s="11"/>
      <c r="C24" s="36">
        <v>3236950</v>
      </c>
      <c r="D24" s="6">
        <v>1262410.22</v>
      </c>
      <c r="E24" s="6">
        <f t="shared" si="0"/>
        <v>38.999991349881832</v>
      </c>
    </row>
    <row r="25" spans="1:5" x14ac:dyDescent="0.2">
      <c r="A25" s="16" t="s">
        <v>97</v>
      </c>
      <c r="B25" s="11"/>
      <c r="C25" s="36">
        <v>6076100</v>
      </c>
      <c r="D25" s="6">
        <v>1617572.93</v>
      </c>
      <c r="E25" s="6">
        <f t="shared" si="0"/>
        <v>26.621894471782888</v>
      </c>
    </row>
    <row r="26" spans="1:5" x14ac:dyDescent="0.2">
      <c r="A26" s="16" t="s">
        <v>98</v>
      </c>
      <c r="B26" s="11"/>
      <c r="C26" s="36">
        <v>2844960</v>
      </c>
      <c r="D26" s="6">
        <v>869370.39</v>
      </c>
      <c r="E26" s="6">
        <f t="shared" si="0"/>
        <v>30.558264088071535</v>
      </c>
    </row>
    <row r="27" spans="1:5" x14ac:dyDescent="0.2">
      <c r="A27" s="16" t="s">
        <v>99</v>
      </c>
      <c r="B27" s="11"/>
      <c r="C27" s="36">
        <v>3500750</v>
      </c>
      <c r="D27" s="6">
        <v>1155919.72</v>
      </c>
      <c r="E27" s="6">
        <f t="shared" si="0"/>
        <v>33.019202170963361</v>
      </c>
    </row>
    <row r="28" spans="1:5" x14ac:dyDescent="0.2">
      <c r="A28" s="16" t="s">
        <v>100</v>
      </c>
      <c r="B28" s="11"/>
      <c r="C28" s="36">
        <v>3889290</v>
      </c>
      <c r="D28" s="6">
        <v>1145612.02</v>
      </c>
      <c r="E28" s="6">
        <f t="shared" si="0"/>
        <v>29.455556669726352</v>
      </c>
    </row>
    <row r="29" spans="1:5" x14ac:dyDescent="0.2">
      <c r="A29" s="16" t="s">
        <v>101</v>
      </c>
      <c r="B29" s="11"/>
      <c r="C29" s="36">
        <v>2217300</v>
      </c>
      <c r="D29" s="6">
        <v>548991.9</v>
      </c>
      <c r="E29" s="6">
        <f t="shared" si="0"/>
        <v>24.759477743201192</v>
      </c>
    </row>
    <row r="30" spans="1:5" x14ac:dyDescent="0.2">
      <c r="A30" s="16" t="s">
        <v>102</v>
      </c>
      <c r="B30" s="11"/>
      <c r="C30" s="36">
        <v>9442560</v>
      </c>
      <c r="D30" s="6">
        <v>3445550.02</v>
      </c>
      <c r="E30" s="6">
        <f t="shared" si="0"/>
        <v>36.489575072861598</v>
      </c>
    </row>
    <row r="31" spans="1:5" x14ac:dyDescent="0.2">
      <c r="A31" s="16" t="s">
        <v>103</v>
      </c>
      <c r="B31" s="11"/>
      <c r="C31" s="36">
        <v>4651410</v>
      </c>
      <c r="D31" s="6">
        <v>1191140.22</v>
      </c>
      <c r="E31" s="6">
        <f t="shared" si="0"/>
        <v>25.608153656633149</v>
      </c>
    </row>
    <row r="32" spans="1:5" x14ac:dyDescent="0.2">
      <c r="A32" s="16" t="s">
        <v>44</v>
      </c>
      <c r="B32" s="11" t="s">
        <v>4</v>
      </c>
      <c r="C32" s="36">
        <v>13595300</v>
      </c>
      <c r="D32" s="6">
        <v>6280463.7000000002</v>
      </c>
      <c r="E32" s="6">
        <f t="shared" si="0"/>
        <v>46.19584488757144</v>
      </c>
    </row>
    <row r="33" spans="1:5" s="2" customFormat="1" x14ac:dyDescent="0.2">
      <c r="A33" s="17" t="s">
        <v>45</v>
      </c>
      <c r="B33" s="12" t="s">
        <v>5</v>
      </c>
      <c r="C33" s="37">
        <f>+C34</f>
        <v>7480000</v>
      </c>
      <c r="D33" s="7">
        <f>+D34</f>
        <v>3622901.04</v>
      </c>
      <c r="E33" s="7">
        <f t="shared" si="0"/>
        <v>48.434505882352937</v>
      </c>
    </row>
    <row r="34" spans="1:5" x14ac:dyDescent="0.2">
      <c r="A34" s="16" t="s">
        <v>46</v>
      </c>
      <c r="B34" s="11" t="s">
        <v>5</v>
      </c>
      <c r="C34" s="36">
        <v>7480000</v>
      </c>
      <c r="D34" s="6">
        <v>3622901.04</v>
      </c>
      <c r="E34" s="6">
        <f t="shared" si="0"/>
        <v>48.434505882352937</v>
      </c>
    </row>
    <row r="35" spans="1:5" s="2" customFormat="1" x14ac:dyDescent="0.2">
      <c r="A35" s="17" t="s">
        <v>47</v>
      </c>
      <c r="B35" s="12" t="s">
        <v>6</v>
      </c>
      <c r="C35" s="37">
        <f>+C36</f>
        <v>102410215.79000001</v>
      </c>
      <c r="D35" s="7">
        <f>+D36</f>
        <v>72392800.200000003</v>
      </c>
      <c r="E35" s="7">
        <f t="shared" si="0"/>
        <v>70.68904175384904</v>
      </c>
    </row>
    <row r="36" spans="1:5" x14ac:dyDescent="0.2">
      <c r="A36" s="16" t="s">
        <v>48</v>
      </c>
      <c r="B36" s="11" t="s">
        <v>6</v>
      </c>
      <c r="C36" s="36">
        <v>102410215.79000001</v>
      </c>
      <c r="D36" s="6">
        <v>72392800.200000003</v>
      </c>
      <c r="E36" s="6">
        <f t="shared" si="0"/>
        <v>70.68904175384904</v>
      </c>
    </row>
    <row r="37" spans="1:5" s="2" customFormat="1" x14ac:dyDescent="0.2">
      <c r="A37" s="17" t="s">
        <v>49</v>
      </c>
      <c r="B37" s="12" t="s">
        <v>7</v>
      </c>
      <c r="C37" s="37">
        <f>+C39+C38</f>
        <v>229840700</v>
      </c>
      <c r="D37" s="7">
        <f>+D39+D38</f>
        <v>100431846.73</v>
      </c>
      <c r="E37" s="7">
        <f t="shared" si="0"/>
        <v>43.696284744172814</v>
      </c>
    </row>
    <row r="38" spans="1:5" x14ac:dyDescent="0.2">
      <c r="A38" s="16" t="s">
        <v>50</v>
      </c>
      <c r="B38" s="11" t="s">
        <v>7</v>
      </c>
      <c r="C38" s="36">
        <v>221552100</v>
      </c>
      <c r="D38" s="6">
        <v>96474574.230000004</v>
      </c>
      <c r="E38" s="6">
        <f t="shared" si="0"/>
        <v>43.544870136640547</v>
      </c>
    </row>
    <row r="39" spans="1:5" x14ac:dyDescent="0.2">
      <c r="A39" s="18" t="s">
        <v>51</v>
      </c>
      <c r="B39" s="13" t="s">
        <v>8</v>
      </c>
      <c r="C39" s="38">
        <v>8288600</v>
      </c>
      <c r="D39" s="8">
        <v>3957272.5</v>
      </c>
      <c r="E39" s="6">
        <f t="shared" si="0"/>
        <v>47.743557416210216</v>
      </c>
    </row>
    <row r="40" spans="1:5" s="2" customFormat="1" x14ac:dyDescent="0.2">
      <c r="A40" s="17" t="s">
        <v>52</v>
      </c>
      <c r="B40" s="12" t="s">
        <v>9</v>
      </c>
      <c r="C40" s="37">
        <f>+C41+C42+C43+C44+C45</f>
        <v>663006200</v>
      </c>
      <c r="D40" s="7">
        <f>+D41+D42+D43+D44+D45</f>
        <v>311186645.93000001</v>
      </c>
      <c r="E40" s="7">
        <f t="shared" si="0"/>
        <v>46.93570677468778</v>
      </c>
    </row>
    <row r="41" spans="1:5" x14ac:dyDescent="0.2">
      <c r="A41" s="16" t="s">
        <v>53</v>
      </c>
      <c r="B41" s="11" t="s">
        <v>9</v>
      </c>
      <c r="C41" s="36">
        <v>116188675</v>
      </c>
      <c r="D41" s="6">
        <v>42167907.630000003</v>
      </c>
      <c r="E41" s="6">
        <f t="shared" si="0"/>
        <v>36.292614258661615</v>
      </c>
    </row>
    <row r="42" spans="1:5" x14ac:dyDescent="0.2">
      <c r="A42" s="16" t="s">
        <v>54</v>
      </c>
      <c r="B42" s="11" t="s">
        <v>10</v>
      </c>
      <c r="C42" s="36">
        <v>144286766</v>
      </c>
      <c r="D42" s="6">
        <v>76766217.650000006</v>
      </c>
      <c r="E42" s="6">
        <f t="shared" si="0"/>
        <v>53.203921453198276</v>
      </c>
    </row>
    <row r="43" spans="1:5" x14ac:dyDescent="0.2">
      <c r="A43" s="16" t="s">
        <v>55</v>
      </c>
      <c r="B43" s="11" t="s">
        <v>11</v>
      </c>
      <c r="C43" s="36">
        <v>217852127</v>
      </c>
      <c r="D43" s="6">
        <v>115115952.01000001</v>
      </c>
      <c r="E43" s="6">
        <f t="shared" si="0"/>
        <v>52.841325717237552</v>
      </c>
    </row>
    <row r="44" spans="1:5" x14ac:dyDescent="0.2">
      <c r="A44" s="16" t="s">
        <v>56</v>
      </c>
      <c r="B44" s="11" t="s">
        <v>12</v>
      </c>
      <c r="C44" s="36">
        <v>160641832</v>
      </c>
      <c r="D44" s="6">
        <v>67401635.189999998</v>
      </c>
      <c r="E44" s="6">
        <f t="shared" si="0"/>
        <v>41.957710735021998</v>
      </c>
    </row>
    <row r="45" spans="1:5" x14ac:dyDescent="0.2">
      <c r="A45" s="16" t="s">
        <v>57</v>
      </c>
      <c r="B45" s="11" t="s">
        <v>13</v>
      </c>
      <c r="C45" s="36">
        <v>24036800</v>
      </c>
      <c r="D45" s="6">
        <v>9734933.4499999993</v>
      </c>
      <c r="E45" s="6">
        <f t="shared" si="0"/>
        <v>40.500122520468615</v>
      </c>
    </row>
    <row r="46" spans="1:5" s="2" customFormat="1" x14ac:dyDescent="0.2">
      <c r="A46" s="17" t="s">
        <v>58</v>
      </c>
      <c r="B46" s="12" t="s">
        <v>14</v>
      </c>
      <c r="C46" s="37">
        <f>+C47</f>
        <v>248387900</v>
      </c>
      <c r="D46" s="7">
        <f>+D47</f>
        <v>59256812.670000002</v>
      </c>
      <c r="E46" s="7">
        <f t="shared" si="0"/>
        <v>23.85656172059911</v>
      </c>
    </row>
    <row r="47" spans="1:5" x14ac:dyDescent="0.2">
      <c r="A47" s="16" t="s">
        <v>59</v>
      </c>
      <c r="B47" s="11" t="s">
        <v>14</v>
      </c>
      <c r="C47" s="36">
        <v>248387900</v>
      </c>
      <c r="D47" s="6">
        <v>59256812.670000002</v>
      </c>
      <c r="E47" s="6">
        <f t="shared" si="0"/>
        <v>23.85656172059911</v>
      </c>
    </row>
    <row r="48" spans="1:5" s="2" customFormat="1" x14ac:dyDescent="0.2">
      <c r="A48" s="17" t="s">
        <v>60</v>
      </c>
      <c r="B48" s="12" t="s">
        <v>15</v>
      </c>
      <c r="C48" s="37">
        <f>+C49</f>
        <v>75829000</v>
      </c>
      <c r="D48" s="7">
        <f>+D49</f>
        <v>35027989.380000003</v>
      </c>
      <c r="E48" s="7">
        <f t="shared" si="0"/>
        <v>46.193394848936428</v>
      </c>
    </row>
    <row r="49" spans="1:5" x14ac:dyDescent="0.2">
      <c r="A49" s="16" t="s">
        <v>61</v>
      </c>
      <c r="B49" s="11" t="s">
        <v>15</v>
      </c>
      <c r="C49" s="36">
        <v>75829000</v>
      </c>
      <c r="D49" s="6">
        <v>35027989.380000003</v>
      </c>
      <c r="E49" s="6">
        <f t="shared" si="0"/>
        <v>46.193394848936428</v>
      </c>
    </row>
    <row r="50" spans="1:5" s="2" customFormat="1" x14ac:dyDescent="0.2">
      <c r="A50" s="17" t="s">
        <v>62</v>
      </c>
      <c r="B50" s="12" t="s">
        <v>16</v>
      </c>
      <c r="C50" s="37">
        <f>+C51</f>
        <v>4300000</v>
      </c>
      <c r="D50" s="7">
        <f>+D51</f>
        <v>2088689.87</v>
      </c>
      <c r="E50" s="7">
        <f t="shared" si="0"/>
        <v>48.57418302325582</v>
      </c>
    </row>
    <row r="51" spans="1:5" x14ac:dyDescent="0.2">
      <c r="A51" s="16" t="s">
        <v>63</v>
      </c>
      <c r="B51" s="11" t="s">
        <v>16</v>
      </c>
      <c r="C51" s="36">
        <v>4300000</v>
      </c>
      <c r="D51" s="6">
        <v>2088689.87</v>
      </c>
      <c r="E51" s="6">
        <f t="shared" si="0"/>
        <v>48.57418302325582</v>
      </c>
    </row>
    <row r="52" spans="1:5" s="2" customFormat="1" x14ac:dyDescent="0.2">
      <c r="A52" s="17" t="s">
        <v>64</v>
      </c>
      <c r="B52" s="12" t="s">
        <v>17</v>
      </c>
      <c r="C52" s="37">
        <f>+C53</f>
        <v>1380000</v>
      </c>
      <c r="D52" s="7">
        <f>+D53</f>
        <v>764198.2</v>
      </c>
      <c r="E52" s="7">
        <f t="shared" si="0"/>
        <v>55.376681159420279</v>
      </c>
    </row>
    <row r="53" spans="1:5" x14ac:dyDescent="0.2">
      <c r="A53" s="16" t="s">
        <v>65</v>
      </c>
      <c r="B53" s="11" t="s">
        <v>17</v>
      </c>
      <c r="C53" s="36">
        <v>1380000</v>
      </c>
      <c r="D53" s="6">
        <v>764198.2</v>
      </c>
      <c r="E53" s="6">
        <f t="shared" si="0"/>
        <v>55.376681159420279</v>
      </c>
    </row>
    <row r="54" spans="1:5" s="2" customFormat="1" x14ac:dyDescent="0.2">
      <c r="A54" s="17" t="s">
        <v>66</v>
      </c>
      <c r="B54" s="12" t="s">
        <v>18</v>
      </c>
      <c r="C54" s="37">
        <f>+C55</f>
        <v>3179300</v>
      </c>
      <c r="D54" s="7">
        <f>+D55</f>
        <v>1293224.8799999999</v>
      </c>
      <c r="E54" s="7">
        <f t="shared" si="0"/>
        <v>40.676402981788442</v>
      </c>
    </row>
    <row r="55" spans="1:5" x14ac:dyDescent="0.2">
      <c r="A55" s="16" t="s">
        <v>67</v>
      </c>
      <c r="B55" s="11" t="s">
        <v>18</v>
      </c>
      <c r="C55" s="36">
        <v>3179300</v>
      </c>
      <c r="D55" s="6">
        <v>1293224.8799999999</v>
      </c>
      <c r="E55" s="6">
        <f t="shared" si="0"/>
        <v>40.676402981788442</v>
      </c>
    </row>
    <row r="56" spans="1:5" s="2" customFormat="1" x14ac:dyDescent="0.2">
      <c r="A56" s="17" t="s">
        <v>68</v>
      </c>
      <c r="B56" s="12" t="s">
        <v>19</v>
      </c>
      <c r="C56" s="37">
        <f>+C57+C58+C59</f>
        <v>9671900</v>
      </c>
      <c r="D56" s="7">
        <f>+D57+D58+D59</f>
        <v>7583375.7800000003</v>
      </c>
      <c r="E56" s="7">
        <f t="shared" si="0"/>
        <v>78.406267434526839</v>
      </c>
    </row>
    <row r="57" spans="1:5" x14ac:dyDescent="0.2">
      <c r="A57" s="16" t="s">
        <v>69</v>
      </c>
      <c r="B57" s="11" t="s">
        <v>19</v>
      </c>
      <c r="C57" s="36">
        <v>6322000</v>
      </c>
      <c r="D57" s="6">
        <v>6294416.7300000004</v>
      </c>
      <c r="E57" s="6">
        <f t="shared" si="0"/>
        <v>99.5636939259728</v>
      </c>
    </row>
    <row r="58" spans="1:5" x14ac:dyDescent="0.2">
      <c r="A58" s="16" t="s">
        <v>70</v>
      </c>
      <c r="B58" s="11" t="s">
        <v>20</v>
      </c>
      <c r="C58" s="36">
        <v>1737100</v>
      </c>
      <c r="D58" s="6">
        <v>720535.44</v>
      </c>
      <c r="E58" s="6">
        <f t="shared" si="0"/>
        <v>41.479214783259458</v>
      </c>
    </row>
    <row r="59" spans="1:5" x14ac:dyDescent="0.2">
      <c r="A59" s="16" t="s">
        <v>71</v>
      </c>
      <c r="B59" s="11" t="s">
        <v>21</v>
      </c>
      <c r="C59" s="36">
        <v>1612800</v>
      </c>
      <c r="D59" s="6">
        <v>568423.61</v>
      </c>
      <c r="E59" s="6">
        <f t="shared" si="0"/>
        <v>35.244519469246036</v>
      </c>
    </row>
    <row r="60" spans="1:5" s="2" customFormat="1" x14ac:dyDescent="0.2">
      <c r="A60" s="17" t="s">
        <v>72</v>
      </c>
      <c r="B60" s="12" t="s">
        <v>22</v>
      </c>
      <c r="C60" s="37">
        <f>+C61+C62+C63+C64+C65+C66+C67+C68+C69+C70</f>
        <v>494574484.20999998</v>
      </c>
      <c r="D60" s="7">
        <f>+D61+D62+D63+D64+D65+D66+D67+D68+D69+D70</f>
        <v>217757244.12</v>
      </c>
      <c r="E60" s="7">
        <f t="shared" si="0"/>
        <v>44.02921118501105</v>
      </c>
    </row>
    <row r="61" spans="1:5" x14ac:dyDescent="0.2">
      <c r="A61" s="16" t="s">
        <v>73</v>
      </c>
      <c r="B61" s="11" t="s">
        <v>23</v>
      </c>
      <c r="C61" s="36">
        <v>114840344.20999999</v>
      </c>
      <c r="D61" s="6">
        <v>60216899.07</v>
      </c>
      <c r="E61" s="6">
        <f t="shared" si="0"/>
        <v>52.435317469865673</v>
      </c>
    </row>
    <row r="62" spans="1:5" x14ac:dyDescent="0.2">
      <c r="A62" s="16" t="s">
        <v>104</v>
      </c>
      <c r="B62" s="11" t="s">
        <v>24</v>
      </c>
      <c r="C62" s="36">
        <v>1354000</v>
      </c>
      <c r="D62" s="6">
        <v>647641.04</v>
      </c>
      <c r="E62" s="6">
        <f t="shared" si="0"/>
        <v>47.83168685376662</v>
      </c>
    </row>
    <row r="63" spans="1:5" x14ac:dyDescent="0.2">
      <c r="A63" s="16" t="s">
        <v>105</v>
      </c>
      <c r="B63" s="11" t="s">
        <v>25</v>
      </c>
      <c r="C63" s="36">
        <v>317600</v>
      </c>
      <c r="D63" s="6">
        <v>135933.65</v>
      </c>
      <c r="E63" s="6">
        <f t="shared" si="0"/>
        <v>42.800267632241813</v>
      </c>
    </row>
    <row r="64" spans="1:5" x14ac:dyDescent="0.2">
      <c r="A64" s="16" t="s">
        <v>106</v>
      </c>
      <c r="B64" s="11" t="s">
        <v>26</v>
      </c>
      <c r="C64" s="36">
        <v>839300</v>
      </c>
      <c r="D64" s="6">
        <v>426932.54</v>
      </c>
      <c r="E64" s="6">
        <f t="shared" si="0"/>
        <v>50.867692124389372</v>
      </c>
    </row>
    <row r="65" spans="1:5" x14ac:dyDescent="0.2">
      <c r="A65" s="16" t="s">
        <v>107</v>
      </c>
      <c r="B65" s="11" t="s">
        <v>27</v>
      </c>
      <c r="C65" s="36">
        <v>5264600</v>
      </c>
      <c r="D65" s="6">
        <v>2714046.61</v>
      </c>
      <c r="E65" s="6">
        <f t="shared" si="0"/>
        <v>51.552760133723353</v>
      </c>
    </row>
    <row r="66" spans="1:5" x14ac:dyDescent="0.2">
      <c r="A66" s="16" t="s">
        <v>108</v>
      </c>
      <c r="B66" s="11" t="s">
        <v>28</v>
      </c>
      <c r="C66" s="36">
        <v>711400</v>
      </c>
      <c r="D66" s="6">
        <v>361430.85</v>
      </c>
      <c r="E66" s="6">
        <f t="shared" si="0"/>
        <v>50.805573517008703</v>
      </c>
    </row>
    <row r="67" spans="1:5" x14ac:dyDescent="0.2">
      <c r="A67" s="16" t="s">
        <v>109</v>
      </c>
      <c r="B67" s="11" t="s">
        <v>29</v>
      </c>
      <c r="C67" s="36">
        <v>1490900</v>
      </c>
      <c r="D67" s="6">
        <v>687702.41</v>
      </c>
      <c r="E67" s="6">
        <f t="shared" si="0"/>
        <v>46.126662418673284</v>
      </c>
    </row>
    <row r="68" spans="1:5" x14ac:dyDescent="0.2">
      <c r="A68" s="16" t="s">
        <v>110</v>
      </c>
      <c r="B68" s="11" t="s">
        <v>30</v>
      </c>
      <c r="C68" s="36">
        <v>27886250</v>
      </c>
      <c r="D68" s="6">
        <v>15737498.470000001</v>
      </c>
      <c r="E68" s="6">
        <f t="shared" si="0"/>
        <v>56.434617311398995</v>
      </c>
    </row>
    <row r="69" spans="1:5" x14ac:dyDescent="0.2">
      <c r="A69" s="16" t="s">
        <v>111</v>
      </c>
      <c r="B69" s="11" t="s">
        <v>31</v>
      </c>
      <c r="C69" s="36">
        <v>341464090</v>
      </c>
      <c r="D69" s="6">
        <v>136679983.80000001</v>
      </c>
      <c r="E69" s="6">
        <f t="shared" si="0"/>
        <v>40.027630372493931</v>
      </c>
    </row>
    <row r="70" spans="1:5" x14ac:dyDescent="0.2">
      <c r="A70" s="16" t="s">
        <v>112</v>
      </c>
      <c r="B70" s="11" t="s">
        <v>32</v>
      </c>
      <c r="C70" s="36">
        <v>406000</v>
      </c>
      <c r="D70" s="6">
        <v>149175.67999999999</v>
      </c>
      <c r="E70" s="6">
        <f t="shared" si="0"/>
        <v>36.742778325123147</v>
      </c>
    </row>
    <row r="71" spans="1:5" s="2" customFormat="1" x14ac:dyDescent="0.2">
      <c r="A71" s="17" t="s">
        <v>74</v>
      </c>
      <c r="B71" s="12" t="s">
        <v>33</v>
      </c>
      <c r="C71" s="37">
        <f>+C72+C73+C74</f>
        <v>124500400</v>
      </c>
      <c r="D71" s="7">
        <f>+D72+D73+D74</f>
        <v>66316904.409999996</v>
      </c>
      <c r="E71" s="7">
        <f t="shared" si="0"/>
        <v>53.266418750461838</v>
      </c>
    </row>
    <row r="72" spans="1:5" x14ac:dyDescent="0.2">
      <c r="A72" s="16" t="s">
        <v>75</v>
      </c>
      <c r="B72" s="11" t="s">
        <v>33</v>
      </c>
      <c r="C72" s="36">
        <v>17680200</v>
      </c>
      <c r="D72" s="6">
        <v>8786155.4700000007</v>
      </c>
      <c r="E72" s="6">
        <f t="shared" si="0"/>
        <v>49.694887331591275</v>
      </c>
    </row>
    <row r="73" spans="1:5" x14ac:dyDescent="0.2">
      <c r="A73" s="16" t="s">
        <v>76</v>
      </c>
      <c r="B73" s="11" t="s">
        <v>34</v>
      </c>
      <c r="C73" s="36">
        <v>105718600</v>
      </c>
      <c r="D73" s="6">
        <v>57072914.759999998</v>
      </c>
      <c r="E73" s="6">
        <f t="shared" si="0"/>
        <v>53.985689140794527</v>
      </c>
    </row>
    <row r="74" spans="1:5" x14ac:dyDescent="0.2">
      <c r="A74" s="16" t="s">
        <v>77</v>
      </c>
      <c r="B74" s="11" t="s">
        <v>35</v>
      </c>
      <c r="C74" s="36">
        <v>1101600</v>
      </c>
      <c r="D74" s="6">
        <v>457834.18</v>
      </c>
      <c r="E74" s="6">
        <f t="shared" si="0"/>
        <v>41.560836964415394</v>
      </c>
    </row>
    <row r="75" spans="1:5" s="2" customFormat="1" x14ac:dyDescent="0.2">
      <c r="A75" s="17" t="s">
        <v>78</v>
      </c>
      <c r="B75" s="12" t="s">
        <v>36</v>
      </c>
      <c r="C75" s="37">
        <f>+C76</f>
        <v>25294000</v>
      </c>
      <c r="D75" s="7">
        <f>+D76</f>
        <v>9878879.1300000008</v>
      </c>
      <c r="E75" s="7">
        <f t="shared" si="0"/>
        <v>39.056215426583385</v>
      </c>
    </row>
    <row r="76" spans="1:5" x14ac:dyDescent="0.2">
      <c r="A76" s="19" t="s">
        <v>79</v>
      </c>
      <c r="B76" s="14" t="s">
        <v>36</v>
      </c>
      <c r="C76" s="39">
        <v>25294000</v>
      </c>
      <c r="D76" s="9">
        <v>9878879.1300000008</v>
      </c>
      <c r="E76" s="9">
        <f t="shared" si="0"/>
        <v>39.056215426583385</v>
      </c>
    </row>
  </sheetData>
  <mergeCells count="4">
    <mergeCell ref="A1:E1"/>
    <mergeCell ref="A2:E2"/>
    <mergeCell ref="A5:B5"/>
    <mergeCell ref="A6:B6"/>
  </mergeCells>
  <pageMargins left="0.75" right="0.75" top="1" bottom="1" header="0.5" footer="0.5"/>
  <pageSetup paperSize="9" scale="5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Izvršenje po organizacijskoj kl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2023-09-04T08:54:31Z</cp:lastPrinted>
  <dcterms:created xsi:type="dcterms:W3CDTF">2023-08-21T12:43:04Z</dcterms:created>
  <dcterms:modified xsi:type="dcterms:W3CDTF">2023-09-21T11:24:34Z</dcterms:modified>
</cp:coreProperties>
</file>